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23-26.12.2025\1-23-Реш СД - изм бюдж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Лист1!$A$16:$L$42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" l="1"/>
  <c r="F29" i="1"/>
  <c r="H27" i="1"/>
  <c r="G27" i="1"/>
  <c r="F26" i="1"/>
  <c r="F28" i="1"/>
  <c r="H25" i="1"/>
  <c r="H42" i="1" s="1"/>
  <c r="G25" i="1"/>
  <c r="F25" i="1"/>
  <c r="F40" i="1"/>
  <c r="I23" i="1"/>
  <c r="I42" i="1" s="1"/>
  <c r="F23" i="1"/>
  <c r="F22" i="1"/>
  <c r="J42" i="1"/>
  <c r="K42" i="1"/>
  <c r="F37" i="1"/>
  <c r="F36" i="1"/>
  <c r="C41" i="1"/>
  <c r="E31" i="1"/>
  <c r="D31" i="1"/>
  <c r="E29" i="1"/>
  <c r="D29" i="1"/>
  <c r="E24" i="1"/>
  <c r="G42" i="1" l="1"/>
  <c r="F27" i="1"/>
  <c r="C28" i="1"/>
  <c r="E42" i="1"/>
  <c r="D42" i="1"/>
  <c r="C19" i="1" l="1"/>
  <c r="C20" i="1"/>
  <c r="F21" i="1"/>
  <c r="C22" i="1"/>
  <c r="C24" i="1"/>
  <c r="C26" i="1"/>
  <c r="C29" i="1"/>
  <c r="C30" i="1"/>
  <c r="C31" i="1"/>
  <c r="C32" i="1"/>
  <c r="C33" i="1"/>
  <c r="C34" i="1"/>
  <c r="C35" i="1"/>
  <c r="C38" i="1"/>
  <c r="C39" i="1"/>
  <c r="C18" i="1"/>
  <c r="C42" i="1" l="1"/>
  <c r="F38" i="1"/>
  <c r="F42" i="1" s="1"/>
</calcChain>
</file>

<file path=xl/sharedStrings.xml><?xml version="1.0" encoding="utf-8"?>
<sst xmlns="http://schemas.openxmlformats.org/spreadsheetml/2006/main" count="53" uniqueCount="44">
  <si>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</si>
  <si>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</si>
  <si>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</si>
  <si>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</si>
  <si>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</si>
  <si>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</si>
  <si>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Капитальный ремонт сетей водоснабжения п. Жуковка (в т.ч. ПИР)</t>
  </si>
  <si>
    <t>Капитальный ремонт сетей водоснабжения п. Лесной городок (в т.ч. ПИР)</t>
  </si>
  <si>
    <t>Капитальный ремонт сетей водоснабжения п. Покровский городок (в т.ч. ПИР)</t>
  </si>
  <si>
    <t>Капитальный ремонт сетей водоотведения от КНС 3 до КНС 12, п. Горки 10 (в т.ч. ПИР)</t>
  </si>
  <si>
    <t>Капитальный ремонт сетей водоотведения  п. Гарь-Покровское (в т.ч. ПИР)</t>
  </si>
  <si>
    <t>Капитальный ремонт автомобильной дороги общего пользования местного значения с. Крымское ул. Красивая</t>
  </si>
  <si>
    <t xml:space="preserve">Капитальный ремонт моста через р. Чаченка, с. Ромашково, ул. Центральная  Одинцовского городского округа </t>
  </si>
  <si>
    <t>Капитальный ремонт автомобильной дороги общего пользования местного значения с. Большое Сареево</t>
  </si>
  <si>
    <t>Капитальный ремонт автомобильной дороги в д. Лапино</t>
  </si>
  <si>
    <t>Капитальный ремонт плотины пруда на р. Вязёмка вблизи п. Назарьево (в том числе проектные и изыскательские работы)</t>
  </si>
  <si>
    <t>Капитальный ремонт автомобильной дороги д. Шульгино</t>
  </si>
  <si>
    <t>ВСЕГО:</t>
  </si>
  <si>
    <t>Капитальный ремонт тепловой сети, расположенной по адресу: Московская область, Одинцовский г.о., п. д/х "Жуковка", Жуковка-2 (в т.ч. ПИР</t>
  </si>
  <si>
    <t>Капитальный ремонт сетей водоснабжения п. Гарь-Покровское (в т.ч. ПИР)</t>
  </si>
  <si>
    <t>Капитальный ремонт сети теплоснабжения г. Одинцово,микрорайон № 1 (в т.ч. ПИР)</t>
  </si>
  <si>
    <t>Перевод с 3 на 2 категорию надежности электроснабжения объекта: Котельная, Одинцовский г.о., г. Звенигород, Нахабинское ш., д. 2</t>
  </si>
  <si>
    <t xml:space="preserve">Перевод с 3 на 2 категорию надежности электроснабжения объекта: котельная, Одинцовский г.о., г. Звенигород, ул. Лермонтова, 6 </t>
  </si>
  <si>
    <t>Перевод с 3 на 2 категорию надежности электроснабжения объекта: котельная, Одинцовский г.о., г. Звенигород, ул. Ленина 30</t>
  </si>
  <si>
    <t>МБОУ Голицынская СОШ №2 (общеобразовательное отделение - Большевяземская школа) по адресу: Московская область, г Одинцово, рп Большие Вяземы, д 49</t>
  </si>
  <si>
    <t>МБОУ "Первая школа имени М.А. Пронина", Московская обл., г. Звенигород, ул. Спортивная, д. 4</t>
  </si>
  <si>
    <t>Наименование</t>
  </si>
  <si>
    <t>Объемы финансирования на  2025 год,            тыс. руб.</t>
  </si>
  <si>
    <t>Объемы финансирования на  2026 год,            тыс. руб.</t>
  </si>
  <si>
    <t>Объемы финансирования на  2027 год,          тыс. руб.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</si>
  <si>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2025 год и плановый период 2026 и 2027 годов</t>
  </si>
  <si>
    <t>к решению Совета депутатов</t>
  </si>
  <si>
    <t>от "16" декабря 2024 г. № 1/4)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</si>
  <si>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</si>
  <si>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</si>
  <si>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</si>
  <si>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8</t>
  </si>
  <si>
    <t>Перевод с 3 на 2 категорию надежности электроснабжения объекта: Котельная, Одинцовский г.о., г. Звенигород, Ветеранов проезд</t>
  </si>
  <si>
    <t>Капитальный ремонт участка  автомобильной дороги общего пользования местного значения Одинцовского городского округа Лит.Д5 в д. Жуковка</t>
  </si>
  <si>
    <t>Выполнение проектно-изыскательских работ по объекту: "Капитальный ремонт моста через р. Капанка, д. Анашкино"</t>
  </si>
  <si>
    <t>МБУДО Кубинская ДШИ, Московская область, Одинцовский район, городское поселение Кубинка, город Кубинка, ул. Армейская, строен.1</t>
  </si>
  <si>
    <t>Капитальный ремонт участков тепловых сетей по адресу: Московская область, Одинцовский г.о., санаторий им. Герцена (в т.ч. ПИР)</t>
  </si>
  <si>
    <t>Приложение 8</t>
  </si>
  <si>
    <t xml:space="preserve"> от  26.12.2025 № 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</si>
</sst>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38">
    <xf numFmtId="0" fontId="0" fillId="0" borderId="0" xfId="0"/>
    <xf numFmtId="0" fontId="11" fillId="0" borderId="0" xfId="0" applyFont="1"/>
    <xf numFmtId="0" fontId="0" fillId="0" borderId="0" xfId="0" applyAlignment="1">
      <alignment horizontal="center"/>
    </xf>
    <xf numFmtId="0" fontId="8" fillId="0" borderId="0" xfId="1" applyFont="1" applyAlignment="1">
      <alignment horizontal="left" vertical="center" wrapText="1"/>
    </xf>
    <xf numFmtId="0" fontId="16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vertical="center" wrapText="1"/>
    </xf>
    <xf numFmtId="0" fontId="13" fillId="0" borderId="1" xfId="0" applyFont="1" applyBorder="1"/>
    <xf numFmtId="0" fontId="5" fillId="0" borderId="3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0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8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Normal="100" workbookViewId="0">
      <selection activeCell="B6" sqref="B6"/>
    </sheetView>
  </sheetViews>
  <sheetFormatPr defaultRowHeight="15" x14ac:dyDescent="0.25"/>
  <cols>
    <col min="1" max="1" width="4.7109375" customWidth="1"/>
    <col min="2" max="2" width="59.85546875" style="1" customWidth="1"/>
    <col min="3" max="3" width="17.5703125" style="2" customWidth="1"/>
    <col min="4" max="4" width="19" style="2" bestFit="1" customWidth="1"/>
    <col min="5" max="5" width="22.5703125" style="2" customWidth="1"/>
    <col min="6" max="6" width="17.42578125" style="2" customWidth="1"/>
    <col min="7" max="7" width="16.5703125" style="2" bestFit="1" customWidth="1"/>
    <col min="8" max="8" width="21.140625" style="2" customWidth="1"/>
    <col min="9" max="9" width="14.140625" style="2" customWidth="1"/>
    <col min="10" max="10" width="15.5703125" style="2" customWidth="1"/>
    <col min="11" max="11" width="15.28515625" style="2" customWidth="1"/>
  </cols>
  <sheetData>
    <row r="1" spans="1:12" ht="15.75" customHeight="1" x14ac:dyDescent="0.25">
      <c r="I1" s="37" t="s">
        <v>42</v>
      </c>
      <c r="J1" s="37"/>
    </row>
    <row r="2" spans="1:12" ht="15.75" customHeight="1" x14ac:dyDescent="0.25">
      <c r="I2" s="37" t="s">
        <v>31</v>
      </c>
      <c r="J2" s="37"/>
    </row>
    <row r="3" spans="1:12" ht="15.75" customHeight="1" x14ac:dyDescent="0.25">
      <c r="I3" s="37" t="s">
        <v>4</v>
      </c>
      <c r="J3" s="37"/>
      <c r="K3" s="37"/>
    </row>
    <row r="4" spans="1:12" ht="15.75" customHeight="1" x14ac:dyDescent="0.25">
      <c r="I4" s="37" t="s">
        <v>5</v>
      </c>
      <c r="J4" s="37"/>
    </row>
    <row r="5" spans="1:12" ht="15.75" customHeight="1" x14ac:dyDescent="0.25">
      <c r="I5" s="37" t="s">
        <v>43</v>
      </c>
      <c r="J5" s="37"/>
    </row>
    <row r="6" spans="1:12" ht="15.75" x14ac:dyDescent="0.25">
      <c r="I6" s="3"/>
      <c r="J6" s="3"/>
    </row>
    <row r="7" spans="1:12" ht="15.75" x14ac:dyDescent="0.25">
      <c r="I7" s="36" t="s">
        <v>36</v>
      </c>
      <c r="J7" s="36"/>
    </row>
    <row r="8" spans="1:12" ht="15.75" x14ac:dyDescent="0.25">
      <c r="I8" s="36" t="s">
        <v>31</v>
      </c>
      <c r="J8" s="36"/>
      <c r="K8" s="36"/>
    </row>
    <row r="9" spans="1:12" ht="15.75" x14ac:dyDescent="0.25">
      <c r="I9" s="4" t="s">
        <v>4</v>
      </c>
      <c r="J9" s="4"/>
    </row>
    <row r="10" spans="1:12" ht="15.75" x14ac:dyDescent="0.25">
      <c r="I10" s="4" t="s">
        <v>5</v>
      </c>
      <c r="J10" s="4"/>
    </row>
    <row r="11" spans="1:12" ht="21.75" customHeight="1" x14ac:dyDescent="0.25">
      <c r="B11" s="5"/>
      <c r="C11" s="6"/>
      <c r="D11" s="6"/>
      <c r="E11" s="6"/>
      <c r="F11" s="6"/>
      <c r="G11" s="6"/>
      <c r="H11" s="6"/>
      <c r="I11" s="4" t="s">
        <v>32</v>
      </c>
      <c r="J11" s="4"/>
      <c r="K11" s="7"/>
    </row>
    <row r="12" spans="1:12" ht="15" customHeight="1" x14ac:dyDescent="0.25">
      <c r="B12" s="5"/>
      <c r="C12" s="6"/>
      <c r="D12" s="6"/>
      <c r="E12" s="6"/>
      <c r="F12" s="6"/>
      <c r="G12" s="6"/>
      <c r="H12" s="6"/>
      <c r="I12" s="3"/>
      <c r="J12" s="3"/>
      <c r="K12" s="7"/>
    </row>
    <row r="13" spans="1:12" ht="49.9" customHeight="1" x14ac:dyDescent="0.25">
      <c r="A13" s="30" t="s">
        <v>30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8"/>
    </row>
    <row r="14" spans="1:12" ht="15" customHeight="1" x14ac:dyDescent="0.25">
      <c r="B14" s="31"/>
      <c r="C14" s="31"/>
      <c r="D14" s="31"/>
      <c r="E14" s="31"/>
      <c r="F14" s="31"/>
      <c r="G14" s="31"/>
      <c r="H14" s="31"/>
      <c r="I14" s="31"/>
    </row>
    <row r="15" spans="1:12" ht="37.5" customHeight="1" x14ac:dyDescent="0.25">
      <c r="A15" s="32" t="s">
        <v>3</v>
      </c>
      <c r="B15" s="32" t="s">
        <v>26</v>
      </c>
      <c r="C15" s="33" t="s">
        <v>27</v>
      </c>
      <c r="D15" s="34"/>
      <c r="E15" s="35"/>
      <c r="F15" s="33" t="s">
        <v>28</v>
      </c>
      <c r="G15" s="34"/>
      <c r="H15" s="35"/>
      <c r="I15" s="33" t="s">
        <v>29</v>
      </c>
      <c r="J15" s="34"/>
      <c r="K15" s="35"/>
    </row>
    <row r="16" spans="1:12" ht="78.75" x14ac:dyDescent="0.25">
      <c r="A16" s="32"/>
      <c r="B16" s="32"/>
      <c r="C16" s="9" t="s">
        <v>0</v>
      </c>
      <c r="D16" s="9" t="s">
        <v>1</v>
      </c>
      <c r="E16" s="9" t="s">
        <v>2</v>
      </c>
      <c r="F16" s="9" t="s">
        <v>0</v>
      </c>
      <c r="G16" s="9" t="s">
        <v>1</v>
      </c>
      <c r="H16" s="9" t="s">
        <v>2</v>
      </c>
      <c r="I16" s="9" t="s">
        <v>0</v>
      </c>
      <c r="J16" s="9" t="s">
        <v>1</v>
      </c>
      <c r="K16" s="9" t="s">
        <v>2</v>
      </c>
    </row>
    <row r="17" spans="1:11" ht="13.5" customHeight="1" x14ac:dyDescent="0.25">
      <c r="A17" s="10"/>
      <c r="B17" s="11"/>
      <c r="C17" s="12">
        <v>2</v>
      </c>
      <c r="D17" s="12">
        <v>4</v>
      </c>
      <c r="E17" s="12">
        <v>5</v>
      </c>
      <c r="F17" s="12">
        <v>6</v>
      </c>
      <c r="G17" s="12">
        <v>8</v>
      </c>
      <c r="H17" s="12">
        <v>9</v>
      </c>
      <c r="I17" s="12">
        <v>10</v>
      </c>
      <c r="J17" s="12">
        <v>12</v>
      </c>
      <c r="K17" s="12">
        <v>13</v>
      </c>
    </row>
    <row r="18" spans="1:11" ht="45" customHeight="1" x14ac:dyDescent="0.25">
      <c r="A18" s="13">
        <v>1</v>
      </c>
      <c r="B18" s="14" t="s">
        <v>6</v>
      </c>
      <c r="C18" s="15">
        <f>SUM(D18:E18)</f>
        <v>16200.72</v>
      </c>
      <c r="D18" s="15">
        <v>10109.24</v>
      </c>
      <c r="E18" s="15">
        <v>6091.48</v>
      </c>
      <c r="F18" s="16"/>
      <c r="G18" s="16"/>
      <c r="H18" s="16"/>
      <c r="I18" s="16"/>
      <c r="J18" s="17"/>
      <c r="K18" s="17"/>
    </row>
    <row r="19" spans="1:11" ht="39.75" customHeight="1" x14ac:dyDescent="0.25">
      <c r="A19" s="13">
        <v>2</v>
      </c>
      <c r="B19" s="14" t="s">
        <v>7</v>
      </c>
      <c r="C19" s="15">
        <f t="shared" ref="C19:C41" si="0">SUM(D19:E19)</f>
        <v>25022.379999999997</v>
      </c>
      <c r="D19" s="15">
        <v>15613.96</v>
      </c>
      <c r="E19" s="15">
        <v>9408.42</v>
      </c>
      <c r="F19" s="16"/>
      <c r="G19" s="16"/>
      <c r="H19" s="16"/>
      <c r="I19" s="16"/>
      <c r="J19" s="17"/>
      <c r="K19" s="17"/>
    </row>
    <row r="20" spans="1:11" ht="38.25" customHeight="1" x14ac:dyDescent="0.25">
      <c r="A20" s="13">
        <v>3</v>
      </c>
      <c r="B20" s="14" t="s">
        <v>19</v>
      </c>
      <c r="C20" s="15">
        <f t="shared" si="0"/>
        <v>11971</v>
      </c>
      <c r="D20" s="15">
        <v>7469.9</v>
      </c>
      <c r="E20" s="15">
        <v>4501.1000000000004</v>
      </c>
      <c r="F20" s="16"/>
      <c r="G20" s="16"/>
      <c r="H20" s="16"/>
      <c r="I20" s="16"/>
      <c r="J20" s="16"/>
      <c r="K20" s="16"/>
    </row>
    <row r="21" spans="1:11" ht="34.5" customHeight="1" x14ac:dyDescent="0.25">
      <c r="A21" s="13">
        <v>4</v>
      </c>
      <c r="B21" s="14" t="s">
        <v>8</v>
      </c>
      <c r="C21" s="18"/>
      <c r="D21" s="18"/>
      <c r="E21" s="18"/>
      <c r="F21" s="15">
        <f>SUM(G21:H21)</f>
        <v>9621.69</v>
      </c>
      <c r="G21" s="15">
        <v>6003.93</v>
      </c>
      <c r="H21" s="15">
        <v>3617.76</v>
      </c>
      <c r="I21" s="16"/>
      <c r="J21" s="16"/>
      <c r="K21" s="16"/>
    </row>
    <row r="22" spans="1:11" ht="60.75" customHeight="1" x14ac:dyDescent="0.25">
      <c r="A22" s="13">
        <v>5</v>
      </c>
      <c r="B22" s="14" t="s">
        <v>9</v>
      </c>
      <c r="C22" s="15">
        <f t="shared" si="0"/>
        <v>161250</v>
      </c>
      <c r="D22" s="15">
        <v>100620</v>
      </c>
      <c r="E22" s="15">
        <v>60630</v>
      </c>
      <c r="F22" s="15">
        <f t="shared" ref="F22:F23" si="1">SUM(G22:H22)</f>
        <v>9693.3499999999985</v>
      </c>
      <c r="G22" s="15">
        <v>6048.65</v>
      </c>
      <c r="H22" s="15">
        <v>3644.7</v>
      </c>
      <c r="I22" s="16"/>
      <c r="J22" s="16"/>
      <c r="K22" s="16"/>
    </row>
    <row r="23" spans="1:11" ht="39.75" customHeight="1" x14ac:dyDescent="0.25">
      <c r="A23" s="13">
        <v>6</v>
      </c>
      <c r="B23" s="14" t="s">
        <v>10</v>
      </c>
      <c r="C23" s="15"/>
      <c r="D23" s="15"/>
      <c r="E23" s="15"/>
      <c r="F23" s="15">
        <f t="shared" si="1"/>
        <v>6346.65</v>
      </c>
      <c r="G23" s="15">
        <v>3960.3</v>
      </c>
      <c r="H23" s="15">
        <v>2386.35</v>
      </c>
      <c r="I23" s="15">
        <f t="shared" ref="I23" si="2">SUM(J23:K23)</f>
        <v>15000</v>
      </c>
      <c r="J23" s="15">
        <v>9360</v>
      </c>
      <c r="K23" s="15">
        <v>5640</v>
      </c>
    </row>
    <row r="24" spans="1:11" ht="39" customHeight="1" x14ac:dyDescent="0.25">
      <c r="A24" s="13">
        <v>7</v>
      </c>
      <c r="B24" s="14" t="s">
        <v>20</v>
      </c>
      <c r="C24" s="15">
        <f t="shared" si="0"/>
        <v>4437.3999999999996</v>
      </c>
      <c r="D24" s="15">
        <v>1987.44</v>
      </c>
      <c r="E24" s="15">
        <f>105.47+2344.49</f>
        <v>2449.9599999999996</v>
      </c>
      <c r="F24" s="16"/>
      <c r="G24" s="16"/>
      <c r="H24" s="16"/>
      <c r="I24" s="16"/>
      <c r="J24" s="16"/>
      <c r="K24" s="16"/>
    </row>
    <row r="25" spans="1:11" ht="51.75" customHeight="1" x14ac:dyDescent="0.25">
      <c r="A25" s="13">
        <v>8</v>
      </c>
      <c r="B25" s="14" t="s">
        <v>21</v>
      </c>
      <c r="C25" s="15"/>
      <c r="D25" s="15"/>
      <c r="E25" s="15"/>
      <c r="F25" s="15">
        <f t="shared" ref="F25" si="3">SUM(G25:H25)</f>
        <v>3207.2799999999997</v>
      </c>
      <c r="G25" s="15">
        <f>1200.81+559.35</f>
        <v>1760.1599999999999</v>
      </c>
      <c r="H25" s="15">
        <f>723.56+723.56</f>
        <v>1447.12</v>
      </c>
      <c r="I25" s="16"/>
      <c r="J25" s="17"/>
      <c r="K25" s="17"/>
    </row>
    <row r="26" spans="1:11" ht="49.5" customHeight="1" x14ac:dyDescent="0.25">
      <c r="A26" s="13">
        <v>9</v>
      </c>
      <c r="B26" s="14" t="s">
        <v>22</v>
      </c>
      <c r="C26" s="15">
        <f t="shared" si="0"/>
        <v>17877.77</v>
      </c>
      <c r="D26" s="15">
        <v>8466.9</v>
      </c>
      <c r="E26" s="15">
        <v>9410.8700000000008</v>
      </c>
      <c r="F26" s="16">
        <f>SUM(G26:H26)</f>
        <v>144.01999999999998</v>
      </c>
      <c r="G26" s="16">
        <v>68.209999999999994</v>
      </c>
      <c r="H26" s="16">
        <v>75.81</v>
      </c>
      <c r="I26" s="16"/>
      <c r="J26" s="17"/>
      <c r="K26" s="17"/>
    </row>
    <row r="27" spans="1:11" ht="61.5" customHeight="1" x14ac:dyDescent="0.25">
      <c r="A27" s="13">
        <v>10</v>
      </c>
      <c r="B27" s="14" t="s">
        <v>23</v>
      </c>
      <c r="C27" s="15"/>
      <c r="D27" s="15"/>
      <c r="E27" s="15"/>
      <c r="F27" s="15">
        <f t="shared" ref="F27" si="4">SUM(G27:H27)</f>
        <v>6886.8600000000006</v>
      </c>
      <c r="G27" s="15">
        <f>859.48+2402.13</f>
        <v>3261.61</v>
      </c>
      <c r="H27" s="15">
        <f>517.89+3107.36</f>
        <v>3625.25</v>
      </c>
      <c r="I27" s="16"/>
      <c r="J27" s="17"/>
      <c r="K27" s="17"/>
    </row>
    <row r="28" spans="1:11" ht="60.75" customHeight="1" x14ac:dyDescent="0.25">
      <c r="A28" s="13">
        <v>11</v>
      </c>
      <c r="B28" s="14" t="s">
        <v>37</v>
      </c>
      <c r="C28" s="15">
        <f t="shared" si="0"/>
        <v>3080.4700000000003</v>
      </c>
      <c r="D28" s="15">
        <v>1899.33</v>
      </c>
      <c r="E28" s="15">
        <v>1181.1400000000001</v>
      </c>
      <c r="F28" s="15">
        <f t="shared" ref="F28:F29" si="5">SUM(G28:H28)</f>
        <v>30.23</v>
      </c>
      <c r="G28" s="15">
        <v>18.64</v>
      </c>
      <c r="H28" s="15">
        <v>11.59</v>
      </c>
      <c r="I28" s="16"/>
      <c r="J28" s="17"/>
      <c r="K28" s="17"/>
    </row>
    <row r="29" spans="1:11" ht="42" customHeight="1" x14ac:dyDescent="0.25">
      <c r="A29" s="13">
        <v>12</v>
      </c>
      <c r="B29" s="14" t="s">
        <v>11</v>
      </c>
      <c r="C29" s="15">
        <f t="shared" si="0"/>
        <v>33339.380000000005</v>
      </c>
      <c r="D29" s="15">
        <f>18258.24+2545.53</f>
        <v>20803.77</v>
      </c>
      <c r="E29" s="15">
        <f>11001.76+1533.85</f>
        <v>12535.61</v>
      </c>
      <c r="F29" s="15">
        <f t="shared" si="5"/>
        <v>94945.46097</v>
      </c>
      <c r="G29" s="15"/>
      <c r="H29" s="15">
        <v>94945.46097</v>
      </c>
      <c r="I29" s="16"/>
      <c r="J29" s="17"/>
      <c r="K29" s="17"/>
    </row>
    <row r="30" spans="1:11" ht="48.75" customHeight="1" x14ac:dyDescent="0.25">
      <c r="A30" s="13">
        <v>13</v>
      </c>
      <c r="B30" s="14" t="s">
        <v>12</v>
      </c>
      <c r="C30" s="15">
        <f t="shared" si="0"/>
        <v>122980.87878</v>
      </c>
      <c r="D30" s="15"/>
      <c r="E30" s="15">
        <v>122980.87878</v>
      </c>
      <c r="F30" s="16"/>
      <c r="G30" s="16"/>
      <c r="H30" s="16"/>
      <c r="I30" s="16"/>
      <c r="J30" s="17"/>
      <c r="K30" s="17"/>
    </row>
    <row r="31" spans="1:11" ht="37.5" customHeight="1" x14ac:dyDescent="0.25">
      <c r="A31" s="13">
        <v>14</v>
      </c>
      <c r="B31" s="14" t="s">
        <v>13</v>
      </c>
      <c r="C31" s="15">
        <f t="shared" si="0"/>
        <v>4035.0365999999999</v>
      </c>
      <c r="D31" s="15">
        <f>6240-3747.95</f>
        <v>2492.0500000000002</v>
      </c>
      <c r="E31" s="15">
        <f>3801.3666-2258.38</f>
        <v>1542.9865999999997</v>
      </c>
      <c r="F31" s="15">
        <f t="shared" ref="F31" si="6">SUM(G31:H31)</f>
        <v>29500</v>
      </c>
      <c r="G31" s="15">
        <v>18349</v>
      </c>
      <c r="H31" s="15">
        <v>11151</v>
      </c>
      <c r="I31" s="16"/>
      <c r="J31" s="17"/>
      <c r="K31" s="17"/>
    </row>
    <row r="32" spans="1:11" ht="39.75" customHeight="1" x14ac:dyDescent="0.25">
      <c r="A32" s="13">
        <v>15</v>
      </c>
      <c r="B32" s="14" t="s">
        <v>16</v>
      </c>
      <c r="C32" s="15">
        <f t="shared" si="0"/>
        <v>34085.005349999999</v>
      </c>
      <c r="D32" s="15"/>
      <c r="E32" s="15">
        <v>34085.005349999999</v>
      </c>
      <c r="F32" s="16"/>
      <c r="G32" s="16"/>
      <c r="H32" s="16"/>
      <c r="I32" s="16"/>
      <c r="J32" s="17"/>
      <c r="K32" s="17"/>
    </row>
    <row r="33" spans="1:11" ht="15.75" x14ac:dyDescent="0.25">
      <c r="A33" s="13">
        <v>16</v>
      </c>
      <c r="B33" s="14" t="s">
        <v>14</v>
      </c>
      <c r="C33" s="15">
        <f t="shared" si="0"/>
        <v>18003.64</v>
      </c>
      <c r="D33" s="15">
        <v>11144.25</v>
      </c>
      <c r="E33" s="15">
        <v>6859.39</v>
      </c>
      <c r="F33" s="16"/>
      <c r="G33" s="16"/>
      <c r="H33" s="16"/>
      <c r="I33" s="16"/>
      <c r="J33" s="17"/>
      <c r="K33" s="17"/>
    </row>
    <row r="34" spans="1:11" ht="64.5" customHeight="1" x14ac:dyDescent="0.25">
      <c r="A34" s="13">
        <v>17</v>
      </c>
      <c r="B34" s="14" t="s">
        <v>24</v>
      </c>
      <c r="C34" s="15">
        <f t="shared" si="0"/>
        <v>35132.811959999999</v>
      </c>
      <c r="D34" s="15">
        <v>26397.490720000002</v>
      </c>
      <c r="E34" s="15">
        <v>8735.3212399999993</v>
      </c>
      <c r="F34" s="16"/>
      <c r="G34" s="16"/>
      <c r="H34" s="16"/>
      <c r="I34" s="16"/>
      <c r="J34" s="17"/>
      <c r="K34" s="17"/>
    </row>
    <row r="35" spans="1:11" ht="54" customHeight="1" x14ac:dyDescent="0.25">
      <c r="A35" s="13">
        <v>18</v>
      </c>
      <c r="B35" s="14" t="s">
        <v>25</v>
      </c>
      <c r="C35" s="15">
        <f t="shared" si="0"/>
        <v>21119.416710000001</v>
      </c>
      <c r="D35" s="15">
        <v>19007.475050000001</v>
      </c>
      <c r="E35" s="15">
        <v>2111.94166</v>
      </c>
      <c r="F35" s="16"/>
      <c r="G35" s="16"/>
      <c r="H35" s="16"/>
      <c r="I35" s="16"/>
      <c r="J35" s="17"/>
      <c r="K35" s="17"/>
    </row>
    <row r="36" spans="1:11" ht="58.5" customHeight="1" x14ac:dyDescent="0.25">
      <c r="A36" s="13">
        <v>19</v>
      </c>
      <c r="B36" s="14" t="s">
        <v>40</v>
      </c>
      <c r="C36" s="15"/>
      <c r="D36" s="15"/>
      <c r="E36" s="15"/>
      <c r="F36" s="15">
        <f t="shared" ref="F36:F38" si="7">SUM(G36:H36)</f>
        <v>96813.195559999993</v>
      </c>
      <c r="G36" s="16"/>
      <c r="H36" s="15">
        <v>96813.195559999993</v>
      </c>
      <c r="I36" s="16"/>
      <c r="J36" s="17"/>
      <c r="K36" s="17"/>
    </row>
    <row r="37" spans="1:11" ht="42" customHeight="1" x14ac:dyDescent="0.25">
      <c r="A37" s="13">
        <v>20</v>
      </c>
      <c r="B37" s="14" t="s">
        <v>39</v>
      </c>
      <c r="C37" s="15"/>
      <c r="D37" s="15"/>
      <c r="E37" s="15"/>
      <c r="F37" s="15">
        <f t="shared" si="7"/>
        <v>12075.41762</v>
      </c>
      <c r="G37" s="16"/>
      <c r="H37" s="15">
        <v>12075.41762</v>
      </c>
      <c r="I37" s="16"/>
      <c r="J37" s="17"/>
      <c r="K37" s="17"/>
    </row>
    <row r="38" spans="1:11" ht="52.5" customHeight="1" x14ac:dyDescent="0.25">
      <c r="A38" s="13">
        <v>21</v>
      </c>
      <c r="B38" s="14" t="s">
        <v>15</v>
      </c>
      <c r="C38" s="15">
        <f t="shared" si="0"/>
        <v>7662.71</v>
      </c>
      <c r="D38" s="15">
        <v>4743.21</v>
      </c>
      <c r="E38" s="15">
        <v>2919.5</v>
      </c>
      <c r="F38" s="15">
        <f t="shared" si="7"/>
        <v>55903.350000000006</v>
      </c>
      <c r="G38" s="15">
        <v>34604.160000000003</v>
      </c>
      <c r="H38" s="15">
        <v>21299.19</v>
      </c>
      <c r="I38" s="16"/>
      <c r="J38" s="17"/>
      <c r="K38" s="17"/>
    </row>
    <row r="39" spans="1:11" ht="51" customHeight="1" x14ac:dyDescent="0.25">
      <c r="A39" s="13">
        <v>22</v>
      </c>
      <c r="B39" s="19" t="s">
        <v>18</v>
      </c>
      <c r="C39" s="15">
        <f t="shared" si="0"/>
        <v>3688.8</v>
      </c>
      <c r="D39" s="15">
        <v>2301.81</v>
      </c>
      <c r="E39" s="15">
        <v>1386.99</v>
      </c>
      <c r="F39" s="16"/>
      <c r="G39" s="15"/>
      <c r="H39" s="15"/>
      <c r="I39" s="16"/>
      <c r="J39" s="17"/>
      <c r="K39" s="17"/>
    </row>
    <row r="40" spans="1:11" ht="60.75" customHeight="1" x14ac:dyDescent="0.25">
      <c r="A40" s="13">
        <v>23</v>
      </c>
      <c r="B40" s="19" t="s">
        <v>41</v>
      </c>
      <c r="C40" s="15"/>
      <c r="D40" s="15"/>
      <c r="E40" s="15"/>
      <c r="F40" s="15">
        <f t="shared" ref="F40" si="8">SUM(G40:H40)</f>
        <v>1234.98</v>
      </c>
      <c r="G40" s="15"/>
      <c r="H40" s="15">
        <v>1234.98</v>
      </c>
      <c r="I40" s="16"/>
      <c r="J40" s="17"/>
      <c r="K40" s="17"/>
    </row>
    <row r="41" spans="1:11" ht="51" customHeight="1" x14ac:dyDescent="0.25">
      <c r="A41" s="13">
        <v>24</v>
      </c>
      <c r="B41" s="19" t="s">
        <v>38</v>
      </c>
      <c r="C41" s="15">
        <f t="shared" si="0"/>
        <v>38164.649999999994</v>
      </c>
      <c r="D41" s="15">
        <v>23623.919999999998</v>
      </c>
      <c r="E41" s="15">
        <v>14540.73</v>
      </c>
      <c r="F41" s="16"/>
      <c r="G41" s="15"/>
      <c r="H41" s="15"/>
      <c r="I41" s="16"/>
      <c r="J41" s="17"/>
      <c r="K41" s="17"/>
    </row>
    <row r="42" spans="1:11" s="23" customFormat="1" ht="36.75" customHeight="1" x14ac:dyDescent="0.25">
      <c r="A42" s="20"/>
      <c r="B42" s="21" t="s">
        <v>17</v>
      </c>
      <c r="C42" s="22">
        <f t="shared" ref="C42:K42" si="9">SUM(C18:C41)</f>
        <v>558052.06940000004</v>
      </c>
      <c r="D42" s="22">
        <f t="shared" si="9"/>
        <v>256680.74576999998</v>
      </c>
      <c r="E42" s="22">
        <f t="shared" si="9"/>
        <v>301371.32363</v>
      </c>
      <c r="F42" s="22">
        <f t="shared" si="9"/>
        <v>326402.48415000003</v>
      </c>
      <c r="G42" s="22">
        <f t="shared" si="9"/>
        <v>74074.66</v>
      </c>
      <c r="H42" s="22">
        <f t="shared" si="9"/>
        <v>252327.82415</v>
      </c>
      <c r="I42" s="22">
        <f t="shared" si="9"/>
        <v>15000</v>
      </c>
      <c r="J42" s="22">
        <f t="shared" si="9"/>
        <v>9360</v>
      </c>
      <c r="K42" s="22">
        <f t="shared" si="9"/>
        <v>5640</v>
      </c>
    </row>
    <row r="43" spans="1:11" ht="12.75" customHeight="1" x14ac:dyDescent="0.25">
      <c r="B43" s="24"/>
      <c r="C43" s="25"/>
      <c r="D43" s="26"/>
      <c r="E43" s="26"/>
      <c r="F43" s="25"/>
      <c r="G43" s="26"/>
      <c r="H43" s="26"/>
      <c r="I43" s="25"/>
    </row>
    <row r="44" spans="1:11" ht="44.25" customHeight="1" x14ac:dyDescent="0.3">
      <c r="B44" s="27" t="s">
        <v>33</v>
      </c>
      <c r="C44" s="6"/>
      <c r="D44" s="6"/>
      <c r="E44" s="6"/>
      <c r="F44" s="6"/>
      <c r="G44" s="6"/>
      <c r="H44" s="6"/>
      <c r="I44" s="6"/>
    </row>
    <row r="45" spans="1:11" ht="18.75" x14ac:dyDescent="0.25">
      <c r="B45" s="28" t="s">
        <v>34</v>
      </c>
      <c r="H45" s="29" t="s">
        <v>35</v>
      </c>
    </row>
  </sheetData>
  <mergeCells count="14">
    <mergeCell ref="I7:J7"/>
    <mergeCell ref="I8:K8"/>
    <mergeCell ref="I1:J1"/>
    <mergeCell ref="I2:J2"/>
    <mergeCell ref="I4:J4"/>
    <mergeCell ref="I5:J5"/>
    <mergeCell ref="I3:K3"/>
    <mergeCell ref="A13:K13"/>
    <mergeCell ref="B14:I14"/>
    <mergeCell ref="A15:A16"/>
    <mergeCell ref="C15:E15"/>
    <mergeCell ref="F15:H15"/>
    <mergeCell ref="I15:K15"/>
    <mergeCell ref="B15:B16"/>
  </mergeCells>
  <pageMargins left="0.19685039370078741" right="0.19685039370078741" top="0.23622047244094491" bottom="0.19685039370078741" header="0.19685039370078741" footer="0.51181102362204722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2025-12-25T14:26:58Z</cp:lastPrinted>
  <dcterms:created xsi:type="dcterms:W3CDTF">2021-04-12T14:52:46Z</dcterms:created>
  <dcterms:modified xsi:type="dcterms:W3CDTF">2025-12-26T12:01:15Z</dcterms:modified>
</cp:coreProperties>
</file>